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ศปส.ทร\05 จัดทำ ปดจ.65\"/>
    </mc:Choice>
  </mc:AlternateContent>
  <xr:revisionPtr revIDLastSave="0" documentId="13_ncr:1_{74BD80E7-6B56-4F04-9655-24C5FEE6227C}" xr6:coauthVersionLast="46" xr6:coauthVersionMax="47" xr10:uidLastSave="{00000000-0000-0000-0000-000000000000}"/>
  <bookViews>
    <workbookView xWindow="-120" yWindow="-120" windowWidth="20730" windowHeight="11160" activeTab="1" xr2:uid="{A959DDFE-E304-4B61-9A55-C6FAE5793D9D}"/>
  </bookViews>
  <sheets>
    <sheet name="สรุปวงเงิน" sheetId="1" r:id="rId1"/>
    <sheet name="สรุปรายการโครงการ" sheetId="3" r:id="rId2"/>
    <sheet name="เอกสารโครงการ" sheetId="4" r:id="rId3"/>
    <sheet name="Sheet5" sheetId="5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4" l="1"/>
  <c r="E28" i="4"/>
  <c r="H28" i="4" s="1"/>
  <c r="I27" i="4"/>
  <c r="E27" i="4"/>
  <c r="H27" i="4" s="1"/>
  <c r="I26" i="4"/>
  <c r="E26" i="4"/>
  <c r="H26" i="4" s="1"/>
  <c r="I25" i="4"/>
  <c r="E25" i="4"/>
  <c r="H25" i="4" s="1"/>
  <c r="I24" i="4"/>
  <c r="E24" i="4"/>
  <c r="H24" i="4" s="1"/>
  <c r="I23" i="4"/>
  <c r="E23" i="4"/>
  <c r="H23" i="4" s="1"/>
  <c r="I22" i="4"/>
  <c r="K22" i="4" s="1"/>
  <c r="E22" i="4"/>
  <c r="H22" i="4" s="1"/>
  <c r="J22" i="4" s="1"/>
  <c r="K23" i="4" l="1"/>
  <c r="K24" i="4" s="1"/>
  <c r="K25" i="4" s="1"/>
  <c r="K26" i="4" s="1"/>
  <c r="K27" i="4" s="1"/>
  <c r="K28" i="4" s="1"/>
  <c r="J23" i="4"/>
  <c r="J24" i="4" s="1"/>
  <c r="J25" i="4" s="1"/>
  <c r="J26" i="4" s="1"/>
  <c r="J27" i="4" s="1"/>
  <c r="J28" i="4" s="1"/>
  <c r="R12" i="3" l="1"/>
  <c r="S12" i="3" s="1"/>
  <c r="F11" i="1"/>
  <c r="F16" i="1" s="1"/>
  <c r="D11" i="1"/>
  <c r="C11" i="1"/>
  <c r="C16" i="1" s="1"/>
  <c r="D16" i="1" l="1"/>
  <c r="E11" i="1"/>
  <c r="E16" i="1" s="1"/>
  <c r="H11" i="1"/>
  <c r="H16" i="1" s="1"/>
</calcChain>
</file>

<file path=xl/sharedStrings.xml><?xml version="1.0" encoding="utf-8"?>
<sst xmlns="http://schemas.openxmlformats.org/spreadsheetml/2006/main" count="83" uniqueCount="65">
  <si>
    <t>ลำดับ</t>
  </si>
  <si>
    <t>แหล่งงบประมาณ</t>
  </si>
  <si>
    <t>งบประมาณ (บาท)</t>
  </si>
  <si>
    <t>งบประมาณรวม</t>
  </si>
  <si>
    <t>เงินงบประมาณรายรับของกิจการ (ตามแผน ปดจ.)</t>
  </si>
  <si>
    <t>เงินกองทุนสวัสดิการ ทร.</t>
  </si>
  <si>
    <t>รวมทั้งสิ้น</t>
  </si>
  <si>
    <t>ปี 65</t>
  </si>
  <si>
    <t>ปี 66</t>
  </si>
  <si>
    <t>ปี 67</t>
  </si>
  <si>
    <t>ปี 68</t>
  </si>
  <si>
    <t>ปี 69</t>
  </si>
  <si>
    <t xml:space="preserve">งบประมาณรายรับของกิจการ (บาท) </t>
  </si>
  <si>
    <t xml:space="preserve">เงินกองทุนสวัสดิการ ทร. </t>
  </si>
  <si>
    <t>รวมเงินรายรับฯ</t>
  </si>
  <si>
    <t xml:space="preserve">                                                        รวมทั้งสิ้น                                 </t>
  </si>
  <si>
    <t>รวมเงินกองทุน</t>
  </si>
  <si>
    <t>รายการแผนงาน/โครงการ</t>
  </si>
  <si>
    <t>หลักการและเหตุผล</t>
  </si>
  <si>
    <t>วัตถุประสงค์ของโครงการ</t>
  </si>
  <si>
    <t>เป้าหมาย</t>
  </si>
  <si>
    <t>แผนการดำเนินการ / ขั้นตอนการดำเนินการ</t>
  </si>
  <si>
    <t>รายละเอียดแผนการดำเนินงาน</t>
  </si>
  <si>
    <t>ขั้นตอนการทำงาน</t>
  </si>
  <si>
    <t>ม.ค. - ก.พ.</t>
  </si>
  <si>
    <t>มี.ค. - พ.ค.</t>
  </si>
  <si>
    <t>มิ.ย. - ต.ค.</t>
  </si>
  <si>
    <t>พ.ย.</t>
  </si>
  <si>
    <t>ธ.ค.</t>
  </si>
  <si>
    <t>ผลที่คาดว่าจะได้รับ</t>
  </si>
  <si>
    <t>การวิเคราะห์ผลตอบแทน</t>
  </si>
  <si>
    <t>ตัวอย่างการวิเคราะห์</t>
  </si>
  <si>
    <t xml:space="preserve">ปีที่ </t>
  </si>
  <si>
    <t>ค่าลงทุน</t>
  </si>
  <si>
    <t>งบซ่อมบำรุง</t>
  </si>
  <si>
    <t>งบปฏิบัติการ</t>
  </si>
  <si>
    <t>รวมค่าใช้จ่าย (บาท)</t>
  </si>
  <si>
    <t>กำไร (บาท)</t>
  </si>
  <si>
    <t>ปัจจัยส่วนลด  (8 % )</t>
  </si>
  <si>
    <t xml:space="preserve">ค่าปัจจุบันของค่าใช้จ่าย </t>
  </si>
  <si>
    <t>ค่าปัจจุบันของกำไร</t>
  </si>
  <si>
    <t>ค่าปัจจุบันของค่าใช้จ่ายสะสม</t>
  </si>
  <si>
    <t>ค่าปัจจุบันของกำไรสะสม</t>
  </si>
  <si>
    <t>(1)</t>
  </si>
  <si>
    <t>(2)</t>
  </si>
  <si>
    <t>(3)</t>
  </si>
  <si>
    <t>(4)</t>
  </si>
  <si>
    <t>(5)</t>
  </si>
  <si>
    <t>(6)</t>
  </si>
  <si>
    <t>(7)</t>
  </si>
  <si>
    <t>(8) = (5)x(7)</t>
  </si>
  <si>
    <t>(9) = (6)x(7)</t>
  </si>
  <si>
    <t>(10)</t>
  </si>
  <si>
    <t>(11)</t>
  </si>
  <si>
    <t xml:space="preserve">ในปีที่ 7 ค่าปัจจุบันของกำไรสะสมสูงกว่าค่าใช้จ่ายสะสม สรุปได้ว่าโครงการนี้คุ้มการลงทุน(Payback Period )ในปีที่ 7 </t>
  </si>
  <si>
    <t>แหล่งเงินและ ระยะเวลาความต้องการงบประมาณ</t>
  </si>
  <si>
    <t>แหล่งเงิน</t>
  </si>
  <si>
    <t>เงินกองทุนสวัสดิการ</t>
  </si>
  <si>
    <t>เงินรายรับกิจการ</t>
  </si>
  <si>
    <t>สรุปงบประมาณตามแผนกลยุทธ์สวัสดิการ ทร. ประจำปี 65-69</t>
  </si>
  <si>
    <t>โครงการ .....</t>
  </si>
  <si>
    <t xml:space="preserve">  เอกสารโครงการ</t>
  </si>
  <si>
    <t>ชื่อแผนงาน/โครงการ ................</t>
  </si>
  <si>
    <t xml:space="preserve"> รายการแผนงาน / โครงการ ของกิจการ ..................... ตามแผนกลยุทธ์สวัสดิการ ทร. ปี ๖๕ - ๖๙ </t>
  </si>
  <si>
    <t>กิจการ 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</si>
</sst>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(* #,##0_);_(* \(#,##0\);_(* &quot;-&quot;??_);_(@_)"/>
    <numFmt numFmtId="166" formatCode="_(* #,##0.0000_);_(* \(#,##0.0000\);_(* &quot;-&quot;??_);_(@_)"/>
  </numFmts>
  <fonts count="2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0"/>
      <name val="Arial"/>
      <family val="2"/>
    </font>
    <font>
      <b/>
      <u val="singleAccounting"/>
      <sz val="16"/>
      <name val="TH SarabunPSK"/>
      <family val="2"/>
    </font>
    <font>
      <sz val="16"/>
      <color theme="0"/>
      <name val="TH SarabunPSK"/>
      <family val="2"/>
    </font>
    <font>
      <sz val="8"/>
      <name val="Calibri"/>
      <family val="2"/>
      <charset val="222"/>
      <scheme val="minor"/>
    </font>
    <font>
      <b/>
      <sz val="28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u/>
      <sz val="16"/>
      <name val="TH SarabunPSK"/>
      <family val="2"/>
    </font>
    <font>
      <b/>
      <u val="double"/>
      <sz val="18"/>
      <name val="TH SarabunPSK"/>
      <family val="2"/>
    </font>
    <font>
      <b/>
      <sz val="26"/>
      <name val="TH SarabunPSK"/>
      <family val="2"/>
    </font>
    <font>
      <b/>
      <sz val="24"/>
      <name val="TH SarabunPSK"/>
      <family val="2"/>
    </font>
    <font>
      <sz val="24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sz val="24"/>
      <name val="Arial"/>
      <family val="2"/>
    </font>
    <font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FFFFF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0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2" borderId="8" xfId="1" applyNumberFormat="1" applyFont="1" applyFill="1" applyBorder="1" applyAlignment="1">
      <alignment horizontal="center" vertical="center"/>
    </xf>
    <xf numFmtId="164" fontId="5" fillId="2" borderId="8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165" fontId="7" fillId="0" borderId="9" xfId="1" applyNumberFormat="1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165" fontId="4" fillId="0" borderId="9" xfId="1" applyNumberFormat="1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165" fontId="7" fillId="0" borderId="9" xfId="1" applyNumberFormat="1" applyFont="1" applyFill="1" applyBorder="1" applyAlignment="1">
      <alignment horizontal="center" vertical="center"/>
    </xf>
    <xf numFmtId="165" fontId="4" fillId="0" borderId="9" xfId="1" applyNumberFormat="1" applyFont="1" applyFill="1" applyBorder="1" applyAlignment="1">
      <alignment horizontal="center" vertical="center"/>
    </xf>
    <xf numFmtId="165" fontId="8" fillId="0" borderId="9" xfId="1" applyNumberFormat="1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3" fontId="11" fillId="2" borderId="9" xfId="0" applyNumberFormat="1" applyFont="1" applyFill="1" applyBorder="1" applyAlignment="1">
      <alignment horizontal="center" vertical="center" wrapText="1"/>
    </xf>
    <xf numFmtId="164" fontId="11" fillId="2" borderId="9" xfId="1" applyFont="1" applyFill="1" applyBorder="1" applyAlignment="1">
      <alignment horizontal="center" vertical="center"/>
    </xf>
    <xf numFmtId="3" fontId="13" fillId="0" borderId="9" xfId="0" applyNumberFormat="1" applyFont="1" applyBorder="1" applyAlignment="1">
      <alignment vertical="top"/>
    </xf>
    <xf numFmtId="164" fontId="13" fillId="0" borderId="9" xfId="0" applyNumberFormat="1" applyFont="1" applyBorder="1" applyAlignment="1">
      <alignment vertical="top"/>
    </xf>
    <xf numFmtId="0" fontId="13" fillId="0" borderId="0" xfId="0" applyFont="1" applyAlignment="1">
      <alignment horizontal="center"/>
    </xf>
    <xf numFmtId="0" fontId="4" fillId="0" borderId="9" xfId="0" applyFont="1" applyBorder="1"/>
    <xf numFmtId="3" fontId="4" fillId="0" borderId="9" xfId="1" applyNumberFormat="1" applyFont="1" applyBorder="1" applyAlignment="1">
      <alignment vertical="top"/>
    </xf>
    <xf numFmtId="3" fontId="4" fillId="0" borderId="9" xfId="0" applyNumberFormat="1" applyFont="1" applyBorder="1" applyAlignment="1">
      <alignment vertical="top"/>
    </xf>
    <xf numFmtId="0" fontId="4" fillId="0" borderId="9" xfId="0" applyFont="1" applyBorder="1" applyAlignment="1">
      <alignment vertical="top"/>
    </xf>
    <xf numFmtId="165" fontId="4" fillId="0" borderId="9" xfId="1" applyNumberFormat="1" applyFont="1" applyFill="1" applyBorder="1" applyAlignment="1">
      <alignment vertical="top"/>
    </xf>
    <xf numFmtId="0" fontId="4" fillId="0" borderId="0" xfId="0" applyFont="1"/>
    <xf numFmtId="0" fontId="5" fillId="0" borderId="9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14" fillId="2" borderId="9" xfId="0" applyNumberFormat="1" applyFont="1" applyFill="1" applyBorder="1" applyAlignment="1">
      <alignment vertical="top"/>
    </xf>
    <xf numFmtId="3" fontId="14" fillId="3" borderId="9" xfId="0" applyNumberFormat="1" applyFont="1" applyFill="1" applyBorder="1" applyAlignment="1">
      <alignment vertical="top"/>
    </xf>
    <xf numFmtId="3" fontId="14" fillId="4" borderId="9" xfId="0" applyNumberFormat="1" applyFont="1" applyFill="1" applyBorder="1" applyAlignment="1">
      <alignment vertical="top"/>
    </xf>
    <xf numFmtId="164" fontId="4" fillId="0" borderId="0" xfId="1" applyFont="1" applyFill="1" applyAlignment="1"/>
    <xf numFmtId="0" fontId="4" fillId="0" borderId="0" xfId="0" applyFont="1" applyAlignment="1">
      <alignment vertical="top"/>
    </xf>
    <xf numFmtId="164" fontId="4" fillId="0" borderId="0" xfId="1" applyFont="1" applyFill="1" applyAlignment="1">
      <alignment horizontal="right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/>
    </xf>
    <xf numFmtId="164" fontId="12" fillId="5" borderId="12" xfId="1" applyFont="1" applyFill="1" applyBorder="1" applyAlignment="1">
      <alignment horizontal="center" vertical="center"/>
    </xf>
    <xf numFmtId="3" fontId="11" fillId="5" borderId="9" xfId="0" applyNumberFormat="1" applyFont="1" applyFill="1" applyBorder="1" applyAlignment="1">
      <alignment horizontal="center" vertical="center" wrapText="1"/>
    </xf>
    <xf numFmtId="164" fontId="11" fillId="5" borderId="9" xfId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justify" vertical="top"/>
    </xf>
    <xf numFmtId="0" fontId="4" fillId="0" borderId="9" xfId="0" applyFont="1" applyFill="1" applyBorder="1"/>
    <xf numFmtId="0" fontId="4" fillId="0" borderId="9" xfId="0" applyFont="1" applyFill="1" applyBorder="1" applyAlignment="1">
      <alignment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9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6" xfId="0" applyFont="1" applyBorder="1" applyAlignment="1">
      <alignment horizontal="left"/>
    </xf>
    <xf numFmtId="0" fontId="4" fillId="0" borderId="6" xfId="0" applyFont="1" applyBorder="1"/>
    <xf numFmtId="0" fontId="4" fillId="0" borderId="8" xfId="0" applyFont="1" applyBorder="1" applyAlignment="1">
      <alignment horizontal="left"/>
    </xf>
    <xf numFmtId="0" fontId="4" fillId="0" borderId="8" xfId="0" applyFont="1" applyBorder="1"/>
    <xf numFmtId="0" fontId="20" fillId="0" borderId="0" xfId="0" applyFont="1"/>
    <xf numFmtId="0" fontId="21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5" fontId="4" fillId="0" borderId="9" xfId="1" applyNumberFormat="1" applyFont="1" applyBorder="1"/>
    <xf numFmtId="166" fontId="4" fillId="0" borderId="9" xfId="1" applyNumberFormat="1" applyFont="1" applyBorder="1"/>
    <xf numFmtId="0" fontId="3" fillId="0" borderId="0" xfId="0" applyFont="1"/>
    <xf numFmtId="0" fontId="17" fillId="0" borderId="9" xfId="0" applyFont="1" applyBorder="1"/>
    <xf numFmtId="0" fontId="5" fillId="2" borderId="9" xfId="1" applyNumberFormat="1" applyFont="1" applyFill="1" applyBorder="1" applyAlignment="1">
      <alignment horizontal="center" vertical="center"/>
    </xf>
    <xf numFmtId="164" fontId="5" fillId="2" borderId="9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64" fontId="5" fillId="2" borderId="3" xfId="1" applyFont="1" applyFill="1" applyBorder="1" applyAlignment="1">
      <alignment horizontal="center" vertical="center"/>
    </xf>
    <xf numFmtId="164" fontId="5" fillId="2" borderId="4" xfId="1" applyFont="1" applyFill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164" fontId="12" fillId="2" borderId="3" xfId="1" applyFont="1" applyFill="1" applyBorder="1" applyAlignment="1">
      <alignment horizontal="center" vertical="center"/>
    </xf>
    <xf numFmtId="164" fontId="12" fillId="2" borderId="4" xfId="1" applyFont="1" applyFill="1" applyBorder="1" applyAlignment="1">
      <alignment horizontal="center" vertical="center"/>
    </xf>
    <xf numFmtId="164" fontId="12" fillId="2" borderId="5" xfId="1" applyFont="1" applyFill="1" applyBorder="1" applyAlignment="1">
      <alignment horizontal="center" vertical="center"/>
    </xf>
    <xf numFmtId="164" fontId="12" fillId="5" borderId="3" xfId="1" applyFont="1" applyFill="1" applyBorder="1" applyAlignment="1">
      <alignment horizontal="center" vertical="center"/>
    </xf>
    <xf numFmtId="164" fontId="12" fillId="5" borderId="4" xfId="1" applyFont="1" applyFill="1" applyBorder="1" applyAlignment="1">
      <alignment horizontal="center" vertical="center"/>
    </xf>
    <xf numFmtId="164" fontId="12" fillId="5" borderId="5" xfId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Normal 2" xfId="2" xr:uid="{52D621D2-C39D-4CAC-8F46-CB482C164B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h-TH" sz="1400"/>
              <a:t>กราฟแสดงการลงทุน</a:t>
            </a:r>
          </a:p>
        </c:rich>
      </c:tx>
      <c:layout>
        <c:manualLayout>
          <c:xMode val="edge"/>
          <c:yMode val="edge"/>
          <c:x val="0.22486499532386039"/>
          <c:y val="3.28233970753656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40446538647982"/>
          <c:y val="0.12040148827550402"/>
          <c:w val="0.64856807446042264"/>
          <c:h val="0.75220662801765159"/>
        </c:manualLayout>
      </c:layout>
      <c:lineChart>
        <c:grouping val="standard"/>
        <c:varyColors val="0"/>
        <c:ser>
          <c:idx val="0"/>
          <c:order val="0"/>
          <c:tx>
            <c:v>ค่าใช้จ่ายสะสม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[1]วิเคราะหืผลตอบแทน!$J$5:$J$11</c:f>
              <c:numCache>
                <c:formatCode>General</c:formatCode>
                <c:ptCount val="7"/>
                <c:pt idx="0">
                  <c:v>3712859</c:v>
                </c:pt>
                <c:pt idx="1">
                  <c:v>8874903.1400000006</c:v>
                </c:pt>
                <c:pt idx="2">
                  <c:v>12069154.34</c:v>
                </c:pt>
                <c:pt idx="3">
                  <c:v>12088999.34</c:v>
                </c:pt>
                <c:pt idx="4">
                  <c:v>12108736.74</c:v>
                </c:pt>
                <c:pt idx="5">
                  <c:v>12127324.689999999</c:v>
                </c:pt>
                <c:pt idx="6">
                  <c:v>12146580.189999999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1-4E4A-903F-9A2878CBD727}"/>
            </c:ext>
          </c:extLst>
        </c:ser>
        <c:ser>
          <c:idx val="1"/>
          <c:order val="1"/>
          <c:tx>
            <c:v>กำไรสะสม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[1]วิเคราะหืผลตอบแทน!$K$5:$K$11</c:f>
              <c:numCache>
                <c:formatCode>General</c:formatCode>
                <c:ptCount val="7"/>
                <c:pt idx="0">
                  <c:v>925900</c:v>
                </c:pt>
                <c:pt idx="1">
                  <c:v>1954708</c:v>
                </c:pt>
                <c:pt idx="2">
                  <c:v>3542308</c:v>
                </c:pt>
                <c:pt idx="3">
                  <c:v>5747308</c:v>
                </c:pt>
                <c:pt idx="4">
                  <c:v>8129408</c:v>
                </c:pt>
                <c:pt idx="5">
                  <c:v>10397768</c:v>
                </c:pt>
                <c:pt idx="6">
                  <c:v>12498368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61-4E4A-903F-9A2878CBD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28896"/>
        <c:axId val="75125888"/>
      </c:lineChart>
      <c:catAx>
        <c:axId val="7332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h-TH" sz="1050"/>
                  <a:t>ปีที่</a:t>
                </a:r>
              </a:p>
            </c:rich>
          </c:tx>
          <c:layout>
            <c:manualLayout>
              <c:xMode val="edge"/>
              <c:yMode val="edge"/>
              <c:x val="0.7998625516638006"/>
              <c:y val="0.901338755732455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12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1258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th-TH" sz="1000"/>
                  <a:t>จำนวนเงิน (บาท)</a:t>
                </a:r>
              </a:p>
            </c:rich>
          </c:tx>
          <c:layout>
            <c:manualLayout>
              <c:xMode val="edge"/>
              <c:yMode val="edge"/>
              <c:x val="2.1025130479379833E-3"/>
              <c:y val="2.73025871766029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328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40185664711596"/>
          <c:y val="0.30825010360547117"/>
          <c:w val="0.17004153675421441"/>
          <c:h val="0.347268614449509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133351</xdr:rowOff>
    </xdr:from>
    <xdr:to>
      <xdr:col>10</xdr:col>
      <xdr:colOff>168275</xdr:colOff>
      <xdr:row>58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3F10CD-1272-4089-97FA-5D33D5D1BD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591;&#3634;&#3609;&#3611;&#3637;%20&#3591;&#3611;.57\22%20&#3624;&#3611;&#3626;.&#3607;&#3619;.(&#3585;&#3585;&#3595;.&#3585;&#3610;.&#3607;&#3619;.)%20&#3611;&#3637;%2057\23%20&#3624;&#3611;&#3626;.&#3607;&#3619;.(&#3585;&#3585;&#3595;.&#3585;&#3610;.&#3607;&#3619;.)%20&#3611;&#3637;%2056\1%20&#3624;&#3611;&#3626;.&#3607;&#3619;.(&#3585;&#3585;&#3595;.&#3585;&#3610;.&#3607;&#3619;.)%20&#3611;&#3637;55-56\&#3649;&#3612;&#3609;&#3631;&#3611;&#3637;%2056\&#3649;&#3610;&#3610;&#3615;&#3619;&#3629;&#3617;&#3660;%20&#3585;&#3634;&#3619;&#3607;&#3635;&#3649;&#3612;&#3609;&#3611;&#3637;%2056\&#3649;&#3610;&#3610;&#3615;&#3619;&#3660;&#3629;&#3617;&#3649;&#3612;&#3609;&#3585;&#3621;&#3618;&#3640;&#3607;&#3608;&#3660;%2054%20-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ผนวก"/>
      <sheetName val="วิเคราะหืผลตอบแทน"/>
    </sheetNames>
    <sheetDataSet>
      <sheetData sheetId="0"/>
      <sheetData sheetId="1"/>
      <sheetData sheetId="2">
        <row r="5">
          <cell r="J5">
            <v>3712859</v>
          </cell>
          <cell r="K5">
            <v>925900</v>
          </cell>
        </row>
        <row r="6">
          <cell r="J6">
            <v>8874903.1400000006</v>
          </cell>
          <cell r="K6">
            <v>1954708</v>
          </cell>
        </row>
        <row r="7">
          <cell r="J7">
            <v>12069154.34</v>
          </cell>
          <cell r="K7">
            <v>3542308</v>
          </cell>
        </row>
        <row r="8">
          <cell r="J8">
            <v>12088999.34</v>
          </cell>
          <cell r="K8">
            <v>5747308</v>
          </cell>
        </row>
        <row r="9">
          <cell r="J9">
            <v>12108736.74</v>
          </cell>
          <cell r="K9">
            <v>8129408</v>
          </cell>
        </row>
        <row r="10">
          <cell r="J10">
            <v>12127324.689999999</v>
          </cell>
          <cell r="K10">
            <v>10397768</v>
          </cell>
        </row>
        <row r="11">
          <cell r="J11">
            <v>12146580.189999999</v>
          </cell>
          <cell r="K11">
            <v>12498368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4A36F-66B5-4C52-8F4B-7ECE4C3D9E7F}">
  <dimension ref="A1:H16"/>
  <sheetViews>
    <sheetView topLeftCell="A11" workbookViewId="0">
      <selection activeCell="M6" sqref="M6"/>
    </sheetView>
  </sheetViews>
  <sheetFormatPr defaultColWidth="9" defaultRowHeight="24"/>
  <cols>
    <col min="1" max="1" width="9" style="1"/>
    <col min="2" max="2" width="42.42578125" style="1" customWidth="1"/>
    <col min="3" max="6" width="11.140625" style="1" bestFit="1" customWidth="1"/>
    <col min="7" max="7" width="11.140625" style="1" customWidth="1"/>
    <col min="8" max="8" width="13.5703125" style="1" bestFit="1" customWidth="1"/>
    <col min="9" max="16384" width="9" style="1"/>
  </cols>
  <sheetData>
    <row r="1" spans="1:8" ht="27">
      <c r="A1" s="70" t="s">
        <v>59</v>
      </c>
      <c r="B1" s="70"/>
      <c r="C1" s="70"/>
      <c r="D1" s="70"/>
      <c r="E1" s="70"/>
      <c r="F1" s="70"/>
      <c r="G1" s="70"/>
      <c r="H1" s="70"/>
    </row>
    <row r="2" spans="1:8" ht="27">
      <c r="A2" s="68"/>
      <c r="B2" s="99" t="s">
        <v>64</v>
      </c>
      <c r="C2" s="68"/>
      <c r="D2" s="68"/>
      <c r="E2" s="68"/>
      <c r="F2" s="68"/>
      <c r="G2" s="68"/>
      <c r="H2" s="68"/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71" t="s">
        <v>0</v>
      </c>
      <c r="B4" s="73" t="s">
        <v>1</v>
      </c>
      <c r="C4" s="75" t="s">
        <v>2</v>
      </c>
      <c r="D4" s="76"/>
      <c r="E4" s="76"/>
      <c r="F4" s="76"/>
      <c r="G4" s="76"/>
      <c r="H4" s="77"/>
    </row>
    <row r="5" spans="1:8">
      <c r="A5" s="72"/>
      <c r="B5" s="74"/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4" t="s">
        <v>3</v>
      </c>
    </row>
    <row r="6" spans="1:8" ht="26.25">
      <c r="A6" s="5">
        <v>1</v>
      </c>
      <c r="B6" s="6" t="s">
        <v>4</v>
      </c>
      <c r="C6" s="7"/>
      <c r="D6" s="7"/>
      <c r="E6" s="7"/>
      <c r="F6" s="7"/>
      <c r="G6" s="7"/>
      <c r="H6" s="7"/>
    </row>
    <row r="7" spans="1:8" hidden="1">
      <c r="A7" s="8"/>
      <c r="B7" s="9"/>
      <c r="C7" s="10"/>
      <c r="D7" s="10"/>
      <c r="E7" s="10"/>
      <c r="F7" s="10"/>
      <c r="G7" s="10"/>
      <c r="H7" s="10"/>
    </row>
    <row r="8" spans="1:8" hidden="1">
      <c r="A8" s="8"/>
      <c r="B8" s="9"/>
      <c r="C8" s="10"/>
      <c r="D8" s="10"/>
      <c r="E8" s="10"/>
      <c r="F8" s="10"/>
      <c r="G8" s="10"/>
      <c r="H8" s="10"/>
    </row>
    <row r="9" spans="1:8" hidden="1">
      <c r="A9" s="8"/>
      <c r="B9" s="9"/>
      <c r="C9" s="10"/>
      <c r="D9" s="10"/>
      <c r="E9" s="10"/>
      <c r="F9" s="10"/>
      <c r="G9" s="10"/>
      <c r="H9" s="10"/>
    </row>
    <row r="10" spans="1:8" hidden="1">
      <c r="A10" s="11"/>
      <c r="B10" s="9"/>
      <c r="C10" s="10"/>
      <c r="D10" s="10"/>
      <c r="E10" s="10"/>
      <c r="F10" s="10"/>
      <c r="G10" s="10"/>
      <c r="H10" s="10"/>
    </row>
    <row r="11" spans="1:8" ht="26.25">
      <c r="A11" s="5">
        <v>2</v>
      </c>
      <c r="B11" s="6" t="s">
        <v>5</v>
      </c>
      <c r="C11" s="12">
        <f>C12+C13+C14+C15</f>
        <v>0</v>
      </c>
      <c r="D11" s="12">
        <f t="shared" ref="D11:H11" si="0">D12+D13+D14+D15</f>
        <v>0</v>
      </c>
      <c r="E11" s="12">
        <f t="shared" si="0"/>
        <v>0</v>
      </c>
      <c r="F11" s="12">
        <f t="shared" si="0"/>
        <v>0</v>
      </c>
      <c r="G11" s="12"/>
      <c r="H11" s="12">
        <f t="shared" si="0"/>
        <v>0</v>
      </c>
    </row>
    <row r="12" spans="1:8" hidden="1">
      <c r="A12" s="8"/>
      <c r="B12" s="9"/>
      <c r="C12" s="13"/>
      <c r="D12" s="13"/>
      <c r="E12" s="13"/>
      <c r="F12" s="13"/>
      <c r="G12" s="13"/>
      <c r="H12" s="13"/>
    </row>
    <row r="13" spans="1:8" hidden="1">
      <c r="A13" s="8"/>
      <c r="B13" s="9"/>
      <c r="C13" s="13"/>
      <c r="D13" s="13"/>
      <c r="E13" s="13"/>
      <c r="F13" s="13"/>
      <c r="G13" s="13"/>
      <c r="H13" s="13"/>
    </row>
    <row r="14" spans="1:8" hidden="1">
      <c r="A14" s="8"/>
      <c r="B14" s="9"/>
      <c r="C14" s="13"/>
      <c r="D14" s="13"/>
      <c r="E14" s="13"/>
      <c r="F14" s="13"/>
      <c r="G14" s="13"/>
      <c r="H14" s="13"/>
    </row>
    <row r="15" spans="1:8" hidden="1">
      <c r="A15" s="11"/>
      <c r="B15" s="9"/>
      <c r="C15" s="14"/>
      <c r="D15" s="13"/>
      <c r="E15" s="13"/>
      <c r="F15" s="13"/>
      <c r="G15" s="13"/>
      <c r="H15" s="13"/>
    </row>
    <row r="16" spans="1:8">
      <c r="A16" s="78" t="s">
        <v>6</v>
      </c>
      <c r="B16" s="79"/>
      <c r="C16" s="15">
        <f>C6+C11</f>
        <v>0</v>
      </c>
      <c r="D16" s="15">
        <f t="shared" ref="D16:H16" si="1">D6+D11</f>
        <v>0</v>
      </c>
      <c r="E16" s="15">
        <f t="shared" si="1"/>
        <v>0</v>
      </c>
      <c r="F16" s="15">
        <f t="shared" si="1"/>
        <v>0</v>
      </c>
      <c r="G16" s="15"/>
      <c r="H16" s="15">
        <f t="shared" si="1"/>
        <v>0</v>
      </c>
    </row>
  </sheetData>
  <mergeCells count="5">
    <mergeCell ref="A1:H1"/>
    <mergeCell ref="A4:A5"/>
    <mergeCell ref="B4:B5"/>
    <mergeCell ref="C4:H4"/>
    <mergeCell ref="A16:B16"/>
  </mergeCells>
  <phoneticPr fontId="9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A0B2A-0DB7-4E60-8263-D1928FC64CAE}">
  <dimension ref="A1:S14"/>
  <sheetViews>
    <sheetView tabSelected="1" workbookViewId="0">
      <selection activeCell="J11" sqref="J11"/>
    </sheetView>
  </sheetViews>
  <sheetFormatPr defaultColWidth="9" defaultRowHeight="24"/>
  <cols>
    <col min="1" max="1" width="5.7109375" style="16" customWidth="1"/>
    <col min="2" max="2" width="48.28515625" style="2" customWidth="1"/>
    <col min="3" max="3" width="11.140625" style="37" bestFit="1" customWidth="1"/>
    <col min="4" max="6" width="13.140625" style="35" bestFit="1" customWidth="1"/>
    <col min="7" max="7" width="13.140625" style="35" customWidth="1"/>
    <col min="8" max="8" width="17.5703125" style="35" customWidth="1"/>
    <col min="9" max="9" width="12.42578125" style="2" bestFit="1" customWidth="1"/>
    <col min="10" max="11" width="12.7109375" style="2" bestFit="1" customWidth="1"/>
    <col min="12" max="12" width="11.28515625" style="2" bestFit="1" customWidth="1"/>
    <col min="13" max="13" width="14.42578125" style="2" bestFit="1" customWidth="1"/>
    <col min="14" max="14" width="14.42578125" style="2" customWidth="1"/>
    <col min="15" max="15" width="14" style="36" bestFit="1" customWidth="1"/>
    <col min="16" max="17" width="9" style="2"/>
    <col min="18" max="19" width="11.140625" style="2" bestFit="1" customWidth="1"/>
    <col min="20" max="16384" width="9" style="2"/>
  </cols>
  <sheetData>
    <row r="1" spans="1:19" ht="36" customHeight="1">
      <c r="A1" s="82" t="s">
        <v>63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9" ht="36" customHeight="1">
      <c r="A2" s="98"/>
      <c r="B2" s="9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98"/>
      <c r="O2" s="98"/>
    </row>
    <row r="3" spans="1:19" s="16" customFormat="1" ht="22.5" customHeight="1">
      <c r="A3" s="83" t="s">
        <v>0</v>
      </c>
      <c r="B3" s="85" t="s">
        <v>17</v>
      </c>
      <c r="C3" s="87" t="s">
        <v>12</v>
      </c>
      <c r="D3" s="88"/>
      <c r="E3" s="88"/>
      <c r="F3" s="88"/>
      <c r="G3" s="88"/>
      <c r="H3" s="89"/>
      <c r="I3" s="90" t="s">
        <v>13</v>
      </c>
      <c r="J3" s="91"/>
      <c r="K3" s="91"/>
      <c r="L3" s="91"/>
      <c r="M3" s="92"/>
      <c r="N3" s="38"/>
      <c r="O3" s="93" t="s">
        <v>6</v>
      </c>
    </row>
    <row r="4" spans="1:19" s="16" customFormat="1" ht="22.5" customHeight="1">
      <c r="A4" s="84"/>
      <c r="B4" s="86"/>
      <c r="C4" s="17" t="s">
        <v>7</v>
      </c>
      <c r="D4" s="17" t="s">
        <v>8</v>
      </c>
      <c r="E4" s="17" t="s">
        <v>9</v>
      </c>
      <c r="F4" s="17" t="s">
        <v>10</v>
      </c>
      <c r="G4" s="17" t="s">
        <v>11</v>
      </c>
      <c r="H4" s="18" t="s">
        <v>14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40" t="s">
        <v>16</v>
      </c>
      <c r="O4" s="94"/>
    </row>
    <row r="5" spans="1:19" s="21" customFormat="1">
      <c r="A5" s="41"/>
      <c r="B5" s="42" t="s">
        <v>60</v>
      </c>
      <c r="C5" s="19"/>
      <c r="D5" s="19"/>
      <c r="E5" s="19"/>
      <c r="F5" s="19"/>
      <c r="G5" s="19"/>
      <c r="H5" s="19"/>
      <c r="I5" s="20"/>
      <c r="J5" s="20"/>
      <c r="K5" s="20"/>
      <c r="L5" s="20"/>
      <c r="M5" s="20"/>
      <c r="N5" s="20"/>
      <c r="O5" s="19"/>
    </row>
    <row r="6" spans="1:19">
      <c r="A6" s="41"/>
      <c r="B6" s="43"/>
      <c r="C6" s="23"/>
      <c r="D6" s="23"/>
      <c r="E6" s="23"/>
      <c r="F6" s="23"/>
      <c r="G6" s="23"/>
      <c r="H6" s="24"/>
      <c r="I6" s="25"/>
      <c r="J6" s="25"/>
      <c r="K6" s="25"/>
      <c r="L6" s="25"/>
      <c r="M6" s="25"/>
      <c r="N6" s="25"/>
      <c r="O6" s="26"/>
    </row>
    <row r="7" spans="1:19">
      <c r="A7" s="41"/>
      <c r="B7" s="43"/>
      <c r="C7" s="23"/>
      <c r="D7" s="23"/>
      <c r="E7" s="23"/>
      <c r="F7" s="23"/>
      <c r="G7" s="23"/>
      <c r="H7" s="24"/>
      <c r="I7" s="25"/>
      <c r="J7" s="25"/>
      <c r="K7" s="25"/>
      <c r="L7" s="25"/>
      <c r="M7" s="25"/>
      <c r="N7" s="25"/>
      <c r="O7" s="26"/>
    </row>
    <row r="8" spans="1:19">
      <c r="A8" s="41"/>
      <c r="B8" s="44"/>
      <c r="C8" s="23"/>
      <c r="D8" s="23"/>
      <c r="E8" s="23"/>
      <c r="F8" s="23"/>
      <c r="G8" s="23"/>
      <c r="H8" s="24"/>
      <c r="I8" s="25"/>
      <c r="J8" s="25"/>
      <c r="K8" s="25"/>
      <c r="L8" s="25"/>
      <c r="M8" s="25"/>
      <c r="N8" s="25"/>
      <c r="O8" s="26"/>
    </row>
    <row r="9" spans="1:19">
      <c r="A9" s="41"/>
      <c r="B9" s="44"/>
      <c r="C9" s="23"/>
      <c r="D9" s="23"/>
      <c r="E9" s="23"/>
      <c r="F9" s="23"/>
      <c r="G9" s="23"/>
      <c r="H9" s="24"/>
      <c r="I9" s="25"/>
      <c r="J9" s="25"/>
      <c r="K9" s="25"/>
      <c r="L9" s="25"/>
      <c r="M9" s="25"/>
      <c r="N9" s="25"/>
      <c r="O9" s="26"/>
    </row>
    <row r="10" spans="1:19">
      <c r="A10" s="41"/>
      <c r="B10" s="42"/>
      <c r="C10" s="19"/>
      <c r="D10" s="19"/>
      <c r="E10" s="19"/>
      <c r="F10" s="19"/>
      <c r="G10" s="19"/>
      <c r="H10" s="19"/>
      <c r="I10" s="20"/>
      <c r="J10" s="20"/>
      <c r="K10" s="20"/>
      <c r="L10" s="20"/>
      <c r="M10" s="20"/>
      <c r="N10" s="20"/>
      <c r="O10" s="19"/>
    </row>
    <row r="11" spans="1:19">
      <c r="A11" s="41"/>
      <c r="B11" s="43"/>
      <c r="C11" s="23"/>
      <c r="D11" s="24"/>
      <c r="E11" s="24"/>
      <c r="F11" s="24"/>
      <c r="G11" s="24"/>
      <c r="H11" s="24"/>
      <c r="I11" s="25"/>
      <c r="J11" s="25"/>
      <c r="K11" s="25"/>
      <c r="L11" s="25"/>
      <c r="M11" s="25"/>
      <c r="N11" s="25"/>
      <c r="O11" s="26"/>
    </row>
    <row r="12" spans="1:19" ht="27">
      <c r="A12" s="80" t="s">
        <v>15</v>
      </c>
      <c r="B12" s="81"/>
      <c r="C12" s="30"/>
      <c r="D12" s="30"/>
      <c r="E12" s="30"/>
      <c r="F12" s="30"/>
      <c r="G12" s="30"/>
      <c r="H12" s="30"/>
      <c r="I12" s="31"/>
      <c r="J12" s="31"/>
      <c r="K12" s="31"/>
      <c r="L12" s="31"/>
      <c r="M12" s="31"/>
      <c r="N12" s="31"/>
      <c r="O12" s="32"/>
      <c r="R12" s="29">
        <f>I12+J12+K12+L12</f>
        <v>0</v>
      </c>
      <c r="S12" s="29">
        <f>R12-M12</f>
        <v>0</v>
      </c>
    </row>
    <row r="13" spans="1:19" ht="22.5" hidden="1" customHeight="1">
      <c r="C13" s="27"/>
      <c r="D13" s="33"/>
      <c r="E13" s="33"/>
      <c r="F13" s="33"/>
      <c r="G13" s="33"/>
      <c r="H13" s="33"/>
      <c r="I13" s="27"/>
      <c r="J13" s="27"/>
      <c r="K13" s="27"/>
      <c r="L13" s="27"/>
      <c r="M13" s="27"/>
      <c r="N13" s="27"/>
      <c r="O13" s="34"/>
    </row>
    <row r="14" spans="1:19" ht="22.5" hidden="1" customHeight="1">
      <c r="C14" s="27"/>
      <c r="D14" s="33"/>
      <c r="E14" s="33"/>
      <c r="F14" s="33"/>
      <c r="G14" s="33"/>
      <c r="H14" s="33"/>
      <c r="I14" s="27"/>
      <c r="J14" s="27"/>
      <c r="K14" s="27"/>
      <c r="L14" s="27"/>
      <c r="M14" s="27"/>
      <c r="N14" s="27"/>
      <c r="O14" s="34"/>
    </row>
  </sheetData>
  <mergeCells count="7">
    <mergeCell ref="A12:B12"/>
    <mergeCell ref="A1:O1"/>
    <mergeCell ref="A3:A4"/>
    <mergeCell ref="B3:B4"/>
    <mergeCell ref="C3:H3"/>
    <mergeCell ref="I3:M3"/>
    <mergeCell ref="O3:O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0A48-2E3E-46F8-9094-ABCCBA535D12}">
  <dimension ref="A1:K29"/>
  <sheetViews>
    <sheetView topLeftCell="A34" workbookViewId="0">
      <selection activeCell="E70" sqref="E70"/>
    </sheetView>
  </sheetViews>
  <sheetFormatPr defaultRowHeight="15"/>
  <cols>
    <col min="2" max="2" width="17.85546875" customWidth="1"/>
    <col min="3" max="3" width="10.7109375" customWidth="1"/>
    <col min="4" max="4" width="10.140625" customWidth="1"/>
    <col min="5" max="5" width="15.7109375" bestFit="1" customWidth="1"/>
    <col min="6" max="6" width="12.42578125" customWidth="1"/>
    <col min="7" max="7" width="13.5703125" bestFit="1" customWidth="1"/>
    <col min="8" max="8" width="14.140625" customWidth="1"/>
    <col min="9" max="9" width="11.85546875" customWidth="1"/>
    <col min="10" max="10" width="12.28515625" bestFit="1" customWidth="1"/>
    <col min="11" max="11" width="15.42578125" bestFit="1" customWidth="1"/>
  </cols>
  <sheetData>
    <row r="1" spans="1:8" s="27" customFormat="1" ht="39">
      <c r="A1" s="95" t="s">
        <v>61</v>
      </c>
      <c r="B1" s="95"/>
      <c r="C1" s="95"/>
      <c r="D1" s="95"/>
      <c r="E1" s="95"/>
      <c r="F1" s="95"/>
      <c r="G1" s="95"/>
    </row>
    <row r="2" spans="1:8" s="27" customFormat="1" ht="36">
      <c r="A2" s="45"/>
      <c r="B2" s="96" t="s">
        <v>62</v>
      </c>
      <c r="C2" s="96"/>
      <c r="D2" s="96"/>
      <c r="E2" s="96"/>
      <c r="F2" s="96"/>
      <c r="G2" s="96"/>
    </row>
    <row r="3" spans="1:8" s="27" customFormat="1" ht="36">
      <c r="A3" s="46">
        <v>1</v>
      </c>
      <c r="B3" s="46" t="s">
        <v>18</v>
      </c>
      <c r="C3" s="46"/>
      <c r="D3" s="46"/>
      <c r="E3" s="46"/>
      <c r="F3" s="46"/>
      <c r="G3" s="46"/>
    </row>
    <row r="4" spans="1:8" s="27" customFormat="1" ht="36">
      <c r="A4" s="46">
        <v>2</v>
      </c>
      <c r="B4" s="46" t="s">
        <v>19</v>
      </c>
      <c r="C4" s="46"/>
      <c r="D4" s="46"/>
      <c r="E4" s="46"/>
      <c r="F4" s="46"/>
      <c r="G4" s="46"/>
    </row>
    <row r="5" spans="1:8" s="27" customFormat="1" ht="36">
      <c r="A5" s="46">
        <v>3</v>
      </c>
      <c r="B5" s="46" t="s">
        <v>20</v>
      </c>
      <c r="C5" s="46"/>
      <c r="D5" s="46"/>
      <c r="E5" s="46"/>
      <c r="F5" s="46"/>
      <c r="G5" s="46"/>
    </row>
    <row r="6" spans="1:8" s="27" customFormat="1" ht="36">
      <c r="A6" s="46">
        <v>4</v>
      </c>
      <c r="B6" s="46" t="s">
        <v>21</v>
      </c>
      <c r="C6" s="46"/>
      <c r="D6" s="46"/>
      <c r="E6" s="46"/>
      <c r="F6" s="46"/>
      <c r="G6" s="46"/>
    </row>
    <row r="7" spans="1:8" s="27" customFormat="1" ht="36">
      <c r="A7" s="46">
        <v>5</v>
      </c>
      <c r="B7" s="46" t="s">
        <v>55</v>
      </c>
      <c r="C7" s="46"/>
      <c r="D7" s="46"/>
      <c r="E7" s="46"/>
      <c r="F7" s="46"/>
      <c r="G7" s="46"/>
    </row>
    <row r="8" spans="1:8" s="27" customFormat="1" ht="36">
      <c r="A8" s="46"/>
      <c r="B8" s="28" t="s">
        <v>56</v>
      </c>
      <c r="C8" s="66" t="s">
        <v>7</v>
      </c>
      <c r="D8" s="66" t="s">
        <v>8</v>
      </c>
      <c r="E8" s="66" t="s">
        <v>9</v>
      </c>
      <c r="F8" s="66" t="s">
        <v>10</v>
      </c>
      <c r="G8" s="66" t="s">
        <v>11</v>
      </c>
      <c r="H8" s="67" t="s">
        <v>3</v>
      </c>
    </row>
    <row r="9" spans="1:8" s="27" customFormat="1" ht="36">
      <c r="A9" s="46"/>
      <c r="B9" s="22" t="s">
        <v>58</v>
      </c>
      <c r="C9" s="65"/>
      <c r="D9" s="65"/>
      <c r="E9" s="65"/>
      <c r="F9" s="65"/>
      <c r="G9" s="65"/>
      <c r="H9" s="65"/>
    </row>
    <row r="10" spans="1:8" s="27" customFormat="1" ht="36">
      <c r="A10" s="46"/>
      <c r="B10" s="22" t="s">
        <v>57</v>
      </c>
      <c r="C10" s="65"/>
      <c r="D10" s="65"/>
      <c r="E10" s="65"/>
      <c r="F10" s="65"/>
      <c r="G10" s="65"/>
      <c r="H10" s="65"/>
    </row>
    <row r="11" spans="1:8" s="27" customFormat="1" ht="36">
      <c r="A11" s="46">
        <v>6</v>
      </c>
      <c r="B11" s="46" t="s">
        <v>22</v>
      </c>
      <c r="C11" s="46"/>
      <c r="D11" s="46"/>
      <c r="E11" s="47"/>
      <c r="F11" s="47"/>
      <c r="G11" s="47"/>
    </row>
    <row r="12" spans="1:8" s="27" customFormat="1" ht="27">
      <c r="B12" s="48" t="s">
        <v>23</v>
      </c>
      <c r="C12" s="48" t="s">
        <v>24</v>
      </c>
      <c r="D12" s="48" t="s">
        <v>25</v>
      </c>
      <c r="E12" s="48" t="s">
        <v>26</v>
      </c>
      <c r="F12" s="48" t="s">
        <v>27</v>
      </c>
      <c r="G12" s="48" t="s">
        <v>28</v>
      </c>
    </row>
    <row r="13" spans="1:8" s="27" customFormat="1" ht="24">
      <c r="B13" s="49">
        <v>1</v>
      </c>
      <c r="C13" s="50"/>
      <c r="D13" s="50"/>
      <c r="E13" s="50"/>
      <c r="F13" s="50"/>
      <c r="G13" s="50"/>
    </row>
    <row r="14" spans="1:8" s="27" customFormat="1" ht="24">
      <c r="B14" s="51">
        <v>2</v>
      </c>
      <c r="C14" s="52"/>
      <c r="D14" s="52"/>
      <c r="E14" s="52"/>
      <c r="F14" s="52"/>
      <c r="G14" s="52"/>
    </row>
    <row r="15" spans="1:8" s="27" customFormat="1" ht="24">
      <c r="B15" s="53">
        <v>3</v>
      </c>
      <c r="C15" s="54"/>
      <c r="D15" s="54"/>
      <c r="E15" s="54"/>
      <c r="F15" s="54"/>
      <c r="G15" s="54"/>
    </row>
    <row r="16" spans="1:8" s="27" customFormat="1" ht="24"/>
    <row r="17" spans="1:11" s="27" customFormat="1" ht="36">
      <c r="A17" s="46">
        <v>6</v>
      </c>
      <c r="B17" s="46" t="s">
        <v>29</v>
      </c>
      <c r="C17" s="46"/>
      <c r="D17" s="47"/>
      <c r="E17" s="47"/>
    </row>
    <row r="18" spans="1:11" ht="36">
      <c r="A18" s="46">
        <v>7</v>
      </c>
      <c r="B18" s="46" t="s">
        <v>30</v>
      </c>
      <c r="C18" s="55"/>
      <c r="D18" s="56"/>
      <c r="E18" s="56"/>
    </row>
    <row r="19" spans="1:11" ht="24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</row>
    <row r="20" spans="1:11" ht="96">
      <c r="A20" s="57" t="s">
        <v>32</v>
      </c>
      <c r="B20" s="58" t="s">
        <v>33</v>
      </c>
      <c r="C20" s="57" t="s">
        <v>34</v>
      </c>
      <c r="D20" s="58" t="s">
        <v>35</v>
      </c>
      <c r="E20" s="57" t="s">
        <v>36</v>
      </c>
      <c r="F20" s="57" t="s">
        <v>37</v>
      </c>
      <c r="G20" s="58" t="s">
        <v>38</v>
      </c>
      <c r="H20" s="57" t="s">
        <v>39</v>
      </c>
      <c r="I20" s="58" t="s">
        <v>40</v>
      </c>
      <c r="J20" s="57" t="s">
        <v>41</v>
      </c>
      <c r="K20" s="57" t="s">
        <v>42</v>
      </c>
    </row>
    <row r="21" spans="1:11" ht="24">
      <c r="A21" s="59" t="s">
        <v>43</v>
      </c>
      <c r="B21" s="60" t="s">
        <v>44</v>
      </c>
      <c r="C21" s="59" t="s">
        <v>45</v>
      </c>
      <c r="D21" s="60" t="s">
        <v>46</v>
      </c>
      <c r="E21" s="59" t="s">
        <v>47</v>
      </c>
      <c r="F21" s="59" t="s">
        <v>48</v>
      </c>
      <c r="G21" s="60" t="s">
        <v>49</v>
      </c>
      <c r="H21" s="59" t="s">
        <v>50</v>
      </c>
      <c r="I21" s="59" t="s">
        <v>51</v>
      </c>
      <c r="J21" s="60" t="s">
        <v>52</v>
      </c>
      <c r="K21" s="59" t="s">
        <v>53</v>
      </c>
    </row>
    <row r="22" spans="1:11" ht="24">
      <c r="A22" s="61">
        <v>1</v>
      </c>
      <c r="B22" s="62">
        <v>4000000</v>
      </c>
      <c r="C22" s="62">
        <v>0</v>
      </c>
      <c r="D22" s="62">
        <v>10000</v>
      </c>
      <c r="E22" s="62">
        <f>+B22+C22+D22</f>
        <v>4010000</v>
      </c>
      <c r="F22" s="62">
        <v>1000000</v>
      </c>
      <c r="G22" s="63">
        <v>0.92589999999999995</v>
      </c>
      <c r="H22" s="62">
        <f>+E22*G22</f>
        <v>3712859</v>
      </c>
      <c r="I22" s="62">
        <f>+F22*G22</f>
        <v>925900</v>
      </c>
      <c r="J22" s="62">
        <f>+H22</f>
        <v>3712859</v>
      </c>
      <c r="K22" s="62">
        <f>+I22</f>
        <v>925900</v>
      </c>
    </row>
    <row r="23" spans="1:11" ht="24">
      <c r="A23" s="61">
        <v>2</v>
      </c>
      <c r="B23" s="62">
        <v>6000000</v>
      </c>
      <c r="C23" s="62">
        <v>10000</v>
      </c>
      <c r="D23" s="62">
        <v>11000</v>
      </c>
      <c r="E23" s="62">
        <f t="shared" ref="E23:E28" si="0">+B23+C23+D23</f>
        <v>6021000</v>
      </c>
      <c r="F23" s="62">
        <v>1200000</v>
      </c>
      <c r="G23" s="63">
        <v>0.85733999999999999</v>
      </c>
      <c r="H23" s="62">
        <f t="shared" ref="H23:H28" si="1">+E23*G23</f>
        <v>5162044.1399999997</v>
      </c>
      <c r="I23" s="62">
        <f t="shared" ref="I23:I28" si="2">+F23*G23</f>
        <v>1028808</v>
      </c>
      <c r="J23" s="62">
        <f t="shared" ref="J23:K28" si="3">+J22+H23</f>
        <v>8874903.1400000006</v>
      </c>
      <c r="K23" s="62">
        <f t="shared" si="3"/>
        <v>1954708</v>
      </c>
    </row>
    <row r="24" spans="1:11" ht="24">
      <c r="A24" s="61">
        <v>3</v>
      </c>
      <c r="B24" s="62">
        <v>4000000</v>
      </c>
      <c r="C24" s="62">
        <v>11000</v>
      </c>
      <c r="D24" s="62">
        <v>13000</v>
      </c>
      <c r="E24" s="62">
        <f t="shared" si="0"/>
        <v>4024000</v>
      </c>
      <c r="F24" s="62">
        <v>2000000</v>
      </c>
      <c r="G24" s="63">
        <v>0.79379999999999995</v>
      </c>
      <c r="H24" s="62">
        <f t="shared" si="1"/>
        <v>3194251.1999999997</v>
      </c>
      <c r="I24" s="62">
        <f t="shared" si="2"/>
        <v>1587600</v>
      </c>
      <c r="J24" s="62">
        <f t="shared" si="3"/>
        <v>12069154.34</v>
      </c>
      <c r="K24" s="62">
        <f t="shared" si="3"/>
        <v>3542308</v>
      </c>
    </row>
    <row r="25" spans="1:11" ht="24">
      <c r="A25" s="61">
        <v>4</v>
      </c>
      <c r="B25" s="62"/>
      <c r="C25" s="62">
        <v>12000</v>
      </c>
      <c r="D25" s="62">
        <v>15000</v>
      </c>
      <c r="E25" s="62">
        <f t="shared" si="0"/>
        <v>27000</v>
      </c>
      <c r="F25" s="62">
        <v>3000000</v>
      </c>
      <c r="G25" s="63">
        <v>0.73499999999999999</v>
      </c>
      <c r="H25" s="62">
        <f t="shared" si="1"/>
        <v>19845</v>
      </c>
      <c r="I25" s="62">
        <f t="shared" si="2"/>
        <v>2205000</v>
      </c>
      <c r="J25" s="62">
        <f t="shared" si="3"/>
        <v>12088999.34</v>
      </c>
      <c r="K25" s="62">
        <f t="shared" si="3"/>
        <v>5747308</v>
      </c>
    </row>
    <row r="26" spans="1:11" ht="24">
      <c r="A26" s="61">
        <v>5</v>
      </c>
      <c r="B26" s="62"/>
      <c r="C26" s="62">
        <v>13000</v>
      </c>
      <c r="D26" s="62">
        <v>16000</v>
      </c>
      <c r="E26" s="62">
        <f t="shared" si="0"/>
        <v>29000</v>
      </c>
      <c r="F26" s="62">
        <v>3500000</v>
      </c>
      <c r="G26" s="63">
        <v>0.68059999999999998</v>
      </c>
      <c r="H26" s="62">
        <f t="shared" si="1"/>
        <v>19737.399999999998</v>
      </c>
      <c r="I26" s="62">
        <f t="shared" si="2"/>
        <v>2382100</v>
      </c>
      <c r="J26" s="62">
        <f t="shared" si="3"/>
        <v>12108736.74</v>
      </c>
      <c r="K26" s="62">
        <f t="shared" si="3"/>
        <v>8129408</v>
      </c>
    </row>
    <row r="27" spans="1:11" ht="24">
      <c r="A27" s="61">
        <v>6</v>
      </c>
      <c r="B27" s="62"/>
      <c r="C27" s="62">
        <v>13500</v>
      </c>
      <c r="D27" s="62">
        <v>16000</v>
      </c>
      <c r="E27" s="62">
        <f t="shared" si="0"/>
        <v>29500</v>
      </c>
      <c r="F27" s="62">
        <v>3600000</v>
      </c>
      <c r="G27" s="63">
        <v>0.63009999999999999</v>
      </c>
      <c r="H27" s="62">
        <f t="shared" si="1"/>
        <v>18587.95</v>
      </c>
      <c r="I27" s="62">
        <f t="shared" si="2"/>
        <v>2268360</v>
      </c>
      <c r="J27" s="62">
        <f t="shared" si="3"/>
        <v>12127324.689999999</v>
      </c>
      <c r="K27" s="62">
        <f t="shared" si="3"/>
        <v>10397768</v>
      </c>
    </row>
    <row r="28" spans="1:11" ht="24">
      <c r="A28" s="61">
        <v>7</v>
      </c>
      <c r="B28" s="62"/>
      <c r="C28" s="62">
        <v>15000</v>
      </c>
      <c r="D28" s="62">
        <v>18000</v>
      </c>
      <c r="E28" s="62">
        <f t="shared" si="0"/>
        <v>33000</v>
      </c>
      <c r="F28" s="62">
        <v>3600000</v>
      </c>
      <c r="G28" s="63">
        <v>0.58350000000000002</v>
      </c>
      <c r="H28" s="62">
        <f t="shared" si="1"/>
        <v>19255.5</v>
      </c>
      <c r="I28" s="62">
        <f t="shared" si="2"/>
        <v>2100600</v>
      </c>
      <c r="J28" s="62">
        <f t="shared" si="3"/>
        <v>12146580.189999999</v>
      </c>
      <c r="K28" s="62">
        <f t="shared" si="3"/>
        <v>12498368</v>
      </c>
    </row>
    <row r="29" spans="1:11" ht="27">
      <c r="A29" s="27"/>
      <c r="B29" s="64" t="s">
        <v>54</v>
      </c>
      <c r="C29" s="27"/>
      <c r="D29" s="27"/>
      <c r="E29" s="27"/>
      <c r="F29" s="27"/>
      <c r="G29" s="27"/>
      <c r="H29" s="27"/>
      <c r="I29" s="27"/>
      <c r="J29" s="27"/>
      <c r="K29" s="27"/>
    </row>
  </sheetData>
  <mergeCells count="3">
    <mergeCell ref="A1:G1"/>
    <mergeCell ref="B2:G2"/>
    <mergeCell ref="A19:K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2E12A-610B-41B8-9DD0-979E0620511A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สรุปวงเงิน</vt:lpstr>
      <vt:lpstr>สรุปรายการโครงการ</vt:lpstr>
      <vt:lpstr>เอกสารโครงการ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Mr.kwan nakab</cp:lastModifiedBy>
  <dcterms:created xsi:type="dcterms:W3CDTF">2021-07-30T06:23:06Z</dcterms:created>
  <dcterms:modified xsi:type="dcterms:W3CDTF">2021-08-04T03:30:51Z</dcterms:modified>
</cp:coreProperties>
</file>